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lstefanik\Desktop\Dokumenty 2021\wc kontajner\komplet rozpočet 18.6.2021\Výkaz výmer\"/>
    </mc:Choice>
  </mc:AlternateContent>
  <xr:revisionPtr revIDLastSave="0" documentId="13_ncr:1_{B908AC6C-35A3-403B-A07D-1EAAB47864D8}" xr6:coauthVersionLast="36" xr6:coauthVersionMax="36" xr10:uidLastSave="{00000000-0000-0000-0000-000000000000}"/>
  <bookViews>
    <workbookView xWindow="0" yWindow="0" windowWidth="28800" windowHeight="14310" tabRatio="500" activeTab="2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list'!$A:$M</definedName>
    <definedName name="_xlnm.Print_Area" localSheetId="0">Prehlad!$A:$AH</definedName>
    <definedName name="_xlnm.Print_Area" localSheetId="1">Rekapitulacia!$A:$G</definedName>
  </definedNames>
  <calcPr calcId="191029"/>
</workbook>
</file>

<file path=xl/calcChain.xml><?xml version="1.0" encoding="utf-8"?>
<calcChain xmlns="http://schemas.openxmlformats.org/spreadsheetml/2006/main">
  <c r="L25" i="6" l="1"/>
  <c r="M25" i="6" s="1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M21" i="6"/>
  <c r="M15" i="6"/>
  <c r="I15" i="6"/>
  <c r="E15" i="6"/>
  <c r="D15" i="6"/>
  <c r="F14" i="6"/>
  <c r="F13" i="6"/>
  <c r="F11" i="6"/>
  <c r="M9" i="6"/>
  <c r="I9" i="6"/>
  <c r="F9" i="6"/>
  <c r="M8" i="6"/>
  <c r="I8" i="6"/>
  <c r="F8" i="6"/>
  <c r="H1" i="6"/>
  <c r="B8" i="5"/>
  <c r="D8" i="3"/>
  <c r="F15" i="6" l="1"/>
  <c r="M23" i="6" s="1"/>
  <c r="L24" i="6" s="1"/>
  <c r="M24" i="6" s="1"/>
  <c r="M26" i="6" l="1"/>
</calcChain>
</file>

<file path=xl/sharedStrings.xml><?xml version="1.0" encoding="utf-8"?>
<sst xmlns="http://schemas.openxmlformats.org/spreadsheetml/2006/main" count="367" uniqueCount="221">
  <si>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</si>
  <si>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</si>
  <si>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</si>
  <si>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</si>
  <si>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</si>
  <si>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</si>
  <si>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</si>
  <si>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</si>
  <si>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</si>
  <si>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</si>
  <si>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</si>
  <si>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</si>
  <si>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</si>
  <si>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</si>
  <si>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</si>
  <si>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</si>
  <si>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</si>
  <si>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</si>
  <si>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</si>
  <si>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</si>
  <si>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</si>
  <si>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</si>
  <si>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</si>
  <si>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</si>
  <si>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</si>
  <si>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</si>
  <si>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</si>
  <si>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</si>
  <si>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</si>
  <si>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</si>
  <si>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</si>
  <si>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</si>
  <si>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</si>
  <si>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</si>
  <si>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</si>
  <si>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</si>
  <si>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</si>
  <si>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</si>
  <si>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</si>
  <si>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</si>
  <si>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</si>
  <si>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</si>
  <si>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</si>
  <si>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</si>
  <si>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</si>
  <si>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</si>
  <si>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</si>
  <si>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</si>
  <si>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</si>
  <si>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</si>
  <si>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</si>
  <si>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</si>
  <si>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</si>
  <si>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</si>
  <si>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</si>
  <si>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</si>
  <si>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</si>
  <si>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</si>
  <si>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</si>
  <si>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</si>
  <si>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</si>
  <si>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</si>
  <si>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</si>
  <si>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</si>
  <si>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</si>
  <si>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</si>
  <si>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</si>
  <si>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</si>
  <si>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</si>
  <si>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</si>
  <si>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</si>
  <si>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</si>
  <si>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</si>
  <si>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</si>
  <si>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</si>
  <si>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</si>
  <si>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</si>
  <si>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</si>
  <si>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</si>
  <si>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</si>
  <si>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</si>
  <si>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</si>
  <si>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</si>
  <si>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</si>
  <si>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</si>
  <si>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</si>
  <si>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</si>
  <si>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SMM Holíč, s.r.o. </t>
  </si>
  <si>
    <t xml:space="preserve">Spracoval:                                         </t>
  </si>
  <si>
    <t xml:space="preserve">JKSO : </t>
  </si>
  <si>
    <t>Dátum: 09.06.2021</t>
  </si>
  <si>
    <t>Stavba : Sanitárny kontajner pri veternom mlyne</t>
  </si>
  <si>
    <t>Objekt : Sanitárny kontajner vrátane vybavenia</t>
  </si>
  <si>
    <t>Mestský úrad -Holíč</t>
  </si>
  <si>
    <t xml:space="preserve"> Mestský úrad -Holíč</t>
  </si>
  <si>
    <t xml:space="preserve"> Stavba : Sanitárny kontajner pri veternom mlyne</t>
  </si>
  <si>
    <t xml:space="preserve"> Objekt : Sanitárny kontajner vrátane vybavenia</t>
  </si>
  <si>
    <t>JKSO :</t>
  </si>
  <si>
    <t>09.06.2021</t>
  </si>
  <si>
    <t xml:space="preserve">SMM Holíč, s.r.o. </t>
  </si>
  <si>
    <t/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</si>
  <si>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</si>
  <si>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</si>
  <si>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</si>
  <si>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</si>
  <si>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</si>
  <si>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</si>
  <si>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</si>
  <si>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</si>
  <si>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</si>
  <si>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</si>
  <si>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</si>
  <si>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PRÁCE A DODÁVKY HSV</t>
  </si>
  <si>
    <t>1 - ZEMNE PRÁCE</t>
  </si>
  <si>
    <t>272</t>
  </si>
  <si>
    <t>131020000</t>
  </si>
  <si>
    <t>Hĺbenie jám ručne</t>
  </si>
  <si>
    <t>m3</t>
  </si>
  <si>
    <t>001</t>
  </si>
  <si>
    <t>162201201</t>
  </si>
  <si>
    <t>Nosenie výkopu vodorov. do 10 m v horn. tr. 1-4</t>
  </si>
  <si>
    <t>162701105</t>
  </si>
  <si>
    <t>Vodorovné premiestnenie výkopu do 10000 m horn. tr. 1-4</t>
  </si>
  <si>
    <t>167101100</t>
  </si>
  <si>
    <t>Nakladanie výkopku tr.1-4 ručne</t>
  </si>
  <si>
    <t>1 - ZEMNE PRÁCE spolu:</t>
  </si>
  <si>
    <t>2 - ZÁKLADY</t>
  </si>
  <si>
    <t>211</t>
  </si>
  <si>
    <t>275311117</t>
  </si>
  <si>
    <t>Základové pätky z betónu prostého tr. C 25/30, cement portlandský</t>
  </si>
  <si>
    <t>275354111</t>
  </si>
  <si>
    <t>Debnenie základových pätiek, zhotovenie</t>
  </si>
  <si>
    <t>m2</t>
  </si>
  <si>
    <t>275354211</t>
  </si>
  <si>
    <t>Debnenie základových pätiek, odstránenie</t>
  </si>
  <si>
    <t>011</t>
  </si>
  <si>
    <t>275361821</t>
  </si>
  <si>
    <t>Výstuž základových pätiek BSt 500 (10505)</t>
  </si>
  <si>
    <t>t</t>
  </si>
  <si>
    <t>2 - ZÁKLADY spolu:</t>
  </si>
  <si>
    <t>PRÁCE A DODÁVKY HSV spolu:</t>
  </si>
  <si>
    <t>PRÁCE A DODÁVKY PSV</t>
  </si>
  <si>
    <t>72 - ZDRAVOTNO - TECHNICKÉ INŠTALÁCIE</t>
  </si>
  <si>
    <t>725 - Zariaďovacie predmety</t>
  </si>
  <si>
    <t>721</t>
  </si>
  <si>
    <t>725116241</t>
  </si>
  <si>
    <t>Montáž predstenového systému záchodov do ľahkých stien s kovovou konštrukciou vrátane zakapotovania</t>
  </si>
  <si>
    <t>súbor</t>
  </si>
  <si>
    <t>MAT</t>
  </si>
  <si>
    <t>6423D9204</t>
  </si>
  <si>
    <t>BSAZ 5 predstenový splach. WC s antivandal krytom, prípadne ekvivalent</t>
  </si>
  <si>
    <t>kus</t>
  </si>
  <si>
    <t>725119305</t>
  </si>
  <si>
    <t>Montáž záchodovým mís kombinovaných</t>
  </si>
  <si>
    <t>6423E0321</t>
  </si>
  <si>
    <t>AUZ 08 - nerez klozet na postavenie - odpad dozadu, prípadne ekvivalent</t>
  </si>
  <si>
    <t>6423E0340</t>
  </si>
  <si>
    <t>AUZ 08 INV - klozet pre postavenie - zadní odpad, prípadne ekvivalent</t>
  </si>
  <si>
    <t>725129202</t>
  </si>
  <si>
    <t>Montáž pisoárov</t>
  </si>
  <si>
    <t>642509000</t>
  </si>
  <si>
    <t>AUP 03 aut. nerez pisoár s IQ čidlom, 12V, prípadne ekvivalent</t>
  </si>
  <si>
    <t>725129208</t>
  </si>
  <si>
    <t>Montáž splachovača pisoára automatic.</t>
  </si>
  <si>
    <t>725219401</t>
  </si>
  <si>
    <t>Montáž umývadiel</t>
  </si>
  <si>
    <t>642137010</t>
  </si>
  <si>
    <t>AUM 015 závesný umývadlový plášť s odpadom, prípadne ekvivalent</t>
  </si>
  <si>
    <t>642137020</t>
  </si>
  <si>
    <t>AUM 018 INV závesný umývadlový plášť s madly a odpadom, prípadne ekvivalent</t>
  </si>
  <si>
    <t>725829201</t>
  </si>
  <si>
    <t>Montáž batérií umýv. a drez. ostatných typov nást. chromov.</t>
  </si>
  <si>
    <t>551B04030</t>
  </si>
  <si>
    <t>AUM 3.1 aut. umývadlová batéria, 1 voda IR, 12V, prípadne ekvivalent</t>
  </si>
  <si>
    <t>7258293011</t>
  </si>
  <si>
    <t>Dodávka a montáž napájacieho zdroja ZAC 1/50, 230V/12V, 50 Hz, 50 V A, prípadne ekvivalent</t>
  </si>
  <si>
    <t>7259208112</t>
  </si>
  <si>
    <t>Montáž doplnkov / dávkovač mydla,zásobník na papiere, závesný koš, zásobník toaletného papiera, piktogram., zrkadlo/</t>
  </si>
  <si>
    <t>6429C1721</t>
  </si>
  <si>
    <t>3009 závesný dávkovač mydla vertikálný, prípadne ekvivalent</t>
  </si>
  <si>
    <t>6429C1741</t>
  </si>
  <si>
    <t>2001 Závesný zásobník skladaných papierových utierok, prípadne ekvivalent</t>
  </si>
  <si>
    <t>6429C1742</t>
  </si>
  <si>
    <t>1004 Otvárací koš závesný, 26,5 litra, prípadne ekvivalent</t>
  </si>
  <si>
    <t>6429C1751</t>
  </si>
  <si>
    <t>4005 Zásobník toaletného papiera v roli 250 mm, prípadne ekvivalent</t>
  </si>
  <si>
    <t>6429C1752</t>
  </si>
  <si>
    <t>Z 902 nerez WC kefa valcová rovná závesná brus, prípadne ekvivalent</t>
  </si>
  <si>
    <t>6429C1901</t>
  </si>
  <si>
    <t>Z 926 piktogram - WC muži, nerez, brus, prípadne ekvivalent</t>
  </si>
  <si>
    <t>6429C1902</t>
  </si>
  <si>
    <t>Z 927 piktogram - WC ženy, nerez, brus, prípadne ekvivalent</t>
  </si>
  <si>
    <t>6429C1903</t>
  </si>
  <si>
    <t>Z 928 piktogram - WC handicap, nerez, brus, prípadne ekvivalent</t>
  </si>
  <si>
    <t>6429C1904</t>
  </si>
  <si>
    <t>NZR 1 nerezové zrkadlo 400x500, prípadne ekvivalent</t>
  </si>
  <si>
    <t>7259291012</t>
  </si>
  <si>
    <t>Montáž madiel pre wc telesne postihnutých ostatných typov</t>
  </si>
  <si>
    <t>5413B9010</t>
  </si>
  <si>
    <t>R1061103 Sklopný úchyt U 813 mm brus, prípadne ekvivalent</t>
  </si>
  <si>
    <t>5413B9011</t>
  </si>
  <si>
    <t>R1054503 Podperné madlo U 900 mm brus, prípadne ekvivalent</t>
  </si>
  <si>
    <t>7259391011</t>
  </si>
  <si>
    <t>Montáž mincovníkov</t>
  </si>
  <si>
    <t>6421H1622</t>
  </si>
  <si>
    <t>MAD 1 mincoví automat na dvere, 12 V, prípadne ekvivalent</t>
  </si>
  <si>
    <t>6421H1631</t>
  </si>
  <si>
    <t>MAD 6 INV minc. automat na dvere, euroklúč, svetlo, SOS, prípadne ekvivalent</t>
  </si>
  <si>
    <t>6421H1632</t>
  </si>
  <si>
    <t>Dodávka žetónov ZT 2 - žeton Techo, žetón pre mincový automat, prípadne ekvivalent</t>
  </si>
  <si>
    <t>725 - Zariaďovacie predmety spolu:</t>
  </si>
  <si>
    <t>72 - ZDRAVOTNO - TECHNICKÉ INŠTALÁCIE spolu:</t>
  </si>
  <si>
    <t>PRÁCE A DODÁVKY PSV spolu:</t>
  </si>
  <si>
    <t>PRÁCE A DODÁVKY M</t>
  </si>
  <si>
    <t>999 - MCE ostatné</t>
  </si>
  <si>
    <t>900</t>
  </si>
  <si>
    <t>999999004</t>
  </si>
  <si>
    <t>Dodávka a montáž sanitárneho kontajneru s tromi miestnosťami / WC muži, WC ženy, WC pre imobilných /</t>
  </si>
  <si>
    <t>999 - MCE ostatné spolu:</t>
  </si>
  <si>
    <t>PRÁCE A DODÁVKY M spolu:</t>
  </si>
  <si>
    <t>Rozpočet 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</si>
</sst>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5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0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7" fillId="0" borderId="0"/>
    <xf numFmtId="0" fontId="13" fillId="0" borderId="0" applyBorder="0">
      <alignment vertical="center"/>
    </xf>
    <xf numFmtId="0" fontId="8" fillId="4" borderId="0" applyBorder="0" applyProtection="0"/>
    <xf numFmtId="165" fontId="13" fillId="0" borderId="0" applyBorder="0" applyProtection="0"/>
    <xf numFmtId="0" fontId="8" fillId="2" borderId="0" applyBorder="0" applyProtection="0"/>
    <xf numFmtId="0" fontId="8" fillId="2" borderId="0" applyBorder="0" applyProtection="0"/>
    <xf numFmtId="164" fontId="6" fillId="0" borderId="48"/>
    <xf numFmtId="0" fontId="8" fillId="3" borderId="0" applyBorder="0" applyProtection="0"/>
    <xf numFmtId="0" fontId="8" fillId="5" borderId="0" applyBorder="0" applyProtection="0"/>
    <xf numFmtId="0" fontId="13" fillId="0" borderId="48"/>
    <xf numFmtId="0" fontId="6" fillId="0" borderId="48">
      <alignment vertical="center"/>
    </xf>
    <xf numFmtId="0" fontId="8" fillId="6" borderId="0" applyBorder="0" applyProtection="0"/>
    <xf numFmtId="0" fontId="8" fillId="2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4" borderId="0" applyBorder="0" applyProtection="0"/>
    <xf numFmtId="0" fontId="9" fillId="2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2" borderId="0" applyBorder="0" applyProtection="0"/>
    <xf numFmtId="0" fontId="9" fillId="5" borderId="0" applyBorder="0" applyProtection="0"/>
    <xf numFmtId="0" fontId="10" fillId="0" borderId="49" applyProtection="0"/>
    <xf numFmtId="0" fontId="7" fillId="0" borderId="0"/>
    <xf numFmtId="0" fontId="11" fillId="0" borderId="0" applyBorder="0" applyProtection="0"/>
    <xf numFmtId="0" fontId="7" fillId="0" borderId="0"/>
    <xf numFmtId="0" fontId="6" fillId="0" borderId="0" applyBorder="0">
      <alignment vertical="center"/>
    </xf>
    <xf numFmtId="0" fontId="12" fillId="0" borderId="0" applyBorder="0" applyProtection="0"/>
    <xf numFmtId="0" fontId="6" fillId="0" borderId="20">
      <alignment vertical="center"/>
    </xf>
  </cellStyleXfs>
  <cellXfs count="11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7" xfId="0" applyFont="1" applyBorder="1" applyAlignment="1" applyProtection="1">
      <alignment horizontal="center" vertical="center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4" fillId="0" borderId="0" xfId="0" applyNumberFormat="1" applyFont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right" vertical="top" wrapText="1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 xr:uid="{00000000-0005-0000-0000-00003B000000}"/>
    <cellStyle name="1 000,-  Sk" xfId="2" xr:uid="{00000000-0005-0000-0000-000016000000}"/>
    <cellStyle name="1 000,- Kč" xfId="7" xr:uid="{00000000-0005-0000-0000-00002F000000}"/>
    <cellStyle name="1 000,- Sk" xfId="10" xr:uid="{00000000-0005-0000-0000-000039000000}"/>
    <cellStyle name="1000 Sk_fakturuj99" xfId="4" xr:uid="{00000000-0005-0000-0000-00001F000000}"/>
    <cellStyle name="20 % – Zvýraznění1" xfId="8" xr:uid="{00000000-0005-0000-0000-000034000000}"/>
    <cellStyle name="20 % – Zvýraznění2" xfId="9" xr:uid="{00000000-0005-0000-0000-000038000000}"/>
    <cellStyle name="20 % – Zvýraznění3" xfId="3" xr:uid="{00000000-0005-0000-0000-00001D000000}"/>
    <cellStyle name="20 % – Zvýraznění4" xfId="12" xr:uid="{00000000-0005-0000-0000-00003C000000}"/>
    <cellStyle name="20 % – Zvýraznění5" xfId="13" xr:uid="{00000000-0005-0000-0000-00003D000000}"/>
    <cellStyle name="20 % – Zvýraznění6" xfId="14" xr:uid="{00000000-0005-0000-0000-00003E000000}"/>
    <cellStyle name="40 % – Zvýraznění1" xfId="5" xr:uid="{00000000-0005-0000-0000-000021000000}"/>
    <cellStyle name="40 % – Zvýraznění2" xfId="15" xr:uid="{00000000-0005-0000-0000-00003F000000}"/>
    <cellStyle name="40 % – Zvýraznění3" xfId="16" xr:uid="{00000000-0005-0000-0000-000040000000}"/>
    <cellStyle name="40 % – Zvýraznění4" xfId="17" xr:uid="{00000000-0005-0000-0000-000041000000}"/>
    <cellStyle name="40 % – Zvýraznění5" xfId="6" xr:uid="{00000000-0005-0000-0000-000024000000}"/>
    <cellStyle name="40 % – Zvýraznění6" xfId="18" xr:uid="{00000000-0005-0000-0000-000042000000}"/>
    <cellStyle name="60 % – Zvýraznění1" xfId="19" xr:uid="{00000000-0005-0000-0000-000043000000}"/>
    <cellStyle name="60 % – Zvýraznění2" xfId="20" xr:uid="{00000000-0005-0000-0000-000044000000}"/>
    <cellStyle name="60 % – Zvýraznění3" xfId="21" xr:uid="{00000000-0005-0000-0000-000045000000}"/>
    <cellStyle name="60 % – Zvýraznění4" xfId="22" xr:uid="{00000000-0005-0000-0000-000046000000}"/>
    <cellStyle name="60 % – Zvýraznění5" xfId="23" xr:uid="{00000000-0005-0000-0000-000047000000}"/>
    <cellStyle name="60 % – Zvýraznění6" xfId="24" xr:uid="{00000000-0005-0000-0000-000048000000}"/>
    <cellStyle name="Celkem" xfId="25" xr:uid="{00000000-0005-0000-0000-000049000000}"/>
    <cellStyle name="data" xfId="26" xr:uid="{00000000-0005-0000-0000-00004A000000}"/>
    <cellStyle name="Název" xfId="27" xr:uid="{00000000-0005-0000-0000-00004B000000}"/>
    <cellStyle name="Normálna" xfId="0" builtinId="0"/>
    <cellStyle name="normálne_fakturuj99" xfId="28" xr:uid="{00000000-0005-0000-0000-00004C000000}"/>
    <cellStyle name="normálne_KLs" xfId="1" xr:uid="{00000000-0005-0000-0000-000001000000}"/>
    <cellStyle name="TEXT 1" xfId="29" xr:uid="{00000000-0005-0000-0000-00004E000000}"/>
    <cellStyle name="Text upozornění" xfId="30" xr:uid="{00000000-0005-0000-0000-00004F000000}"/>
    <cellStyle name="TEXT1" xfId="31" xr:uid="{00000000-0005-0000-0000-00005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5"/>
  <sheetViews>
    <sheetView showGridLines="0" workbookViewId="0">
      <pane xSplit="4" ySplit="10" topLeftCell="E44" activePane="bottomRight" state="frozen"/>
      <selection pane="topRight"/>
      <selection pane="bottomLeft"/>
      <selection pane="bottomRight" activeCell="G69" sqref="G69:G70"/>
    </sheetView>
  </sheetViews>
  <sheetFormatPr defaultColWidth="9" defaultRowHeight="13.5"/>
  <cols>
    <col min="1" max="1" width="6.7109375" style="79" customWidth="1"/>
    <col min="2" max="2" width="3.7109375" style="80" customWidth="1"/>
    <col min="3" max="3" width="13" style="81" customWidth="1"/>
    <col min="4" max="4" width="45.7109375" style="82" customWidth="1"/>
    <col min="5" max="5" width="11.28515625" style="83" customWidth="1"/>
    <col min="6" max="6" width="5.85546875" style="84" customWidth="1"/>
    <col min="7" max="7" width="8.7109375" style="85" customWidth="1"/>
    <col min="8" max="10" width="9.7109375" style="85" customWidth="1"/>
    <col min="11" max="11" width="7.42578125" style="86" customWidth="1"/>
    <col min="12" max="12" width="8.28515625" style="86" customWidth="1"/>
    <col min="13" max="13" width="7.140625" style="83" customWidth="1"/>
    <col min="14" max="14" width="7" style="83" customWidth="1"/>
    <col min="15" max="15" width="3.5703125" style="84" customWidth="1"/>
    <col min="16" max="16" width="12.7109375" style="84" customWidth="1"/>
    <col min="17" max="19" width="11.28515625" style="83" customWidth="1"/>
    <col min="20" max="20" width="10.5703125" style="87" customWidth="1"/>
    <col min="21" max="21" width="10.28515625" style="87" customWidth="1"/>
    <col min="22" max="22" width="5.7109375" style="87" customWidth="1"/>
    <col min="23" max="23" width="9.140625" style="83" customWidth="1"/>
    <col min="24" max="25" width="11.85546875" style="88" customWidth="1"/>
    <col min="26" max="26" width="7.5703125" style="81" customWidth="1"/>
    <col min="27" max="27" width="12.7109375" style="81" customWidth="1"/>
    <col min="28" max="28" width="4.28515625" style="84" customWidth="1"/>
    <col min="29" max="30" width="2.7109375" style="84" customWidth="1"/>
    <col min="31" max="34" width="9.140625" style="89" customWidth="1"/>
    <col min="35" max="35" width="9.140625" style="71" customWidth="1"/>
    <col min="36" max="37" width="9.140625" style="71" hidden="1" customWidth="1"/>
    <col min="38" max="1024" width="9" style="90"/>
  </cols>
  <sheetData>
    <row r="1" spans="1:1024" s="71" customFormat="1" ht="12.75" customHeight="1">
      <c r="A1" s="75" t="s">
        <v>87</v>
      </c>
      <c r="G1" s="72"/>
      <c r="I1" s="75" t="s">
        <v>88</v>
      </c>
      <c r="J1" s="72"/>
      <c r="K1" s="73"/>
      <c r="Q1" s="74"/>
      <c r="R1" s="74"/>
      <c r="S1" s="74"/>
      <c r="X1" s="88"/>
      <c r="Y1" s="88"/>
      <c r="Z1" s="95" t="s">
        <v>2</v>
      </c>
      <c r="AA1" s="95" t="s">
        <v>3</v>
      </c>
      <c r="AB1" s="68" t="s">
        <v>4</v>
      </c>
      <c r="AC1" s="68" t="s">
        <v>5</v>
      </c>
      <c r="AD1" s="68" t="s">
        <v>6</v>
      </c>
      <c r="AE1" s="96" t="s">
        <v>7</v>
      </c>
      <c r="AF1" s="97" t="s">
        <v>8</v>
      </c>
    </row>
    <row r="2" spans="1:1024" s="71" customFormat="1" ht="12.75">
      <c r="A2" s="75" t="s">
        <v>9</v>
      </c>
      <c r="G2" s="72"/>
      <c r="H2" s="91"/>
      <c r="I2" s="75" t="s">
        <v>89</v>
      </c>
      <c r="J2" s="72"/>
      <c r="K2" s="73"/>
      <c r="Q2" s="74"/>
      <c r="R2" s="74"/>
      <c r="S2" s="74"/>
      <c r="X2" s="88"/>
      <c r="Y2" s="88"/>
      <c r="Z2" s="95" t="s">
        <v>10</v>
      </c>
      <c r="AA2" s="70" t="s">
        <v>11</v>
      </c>
      <c r="AB2" s="69" t="s">
        <v>12</v>
      </c>
      <c r="AC2" s="69"/>
      <c r="AD2" s="70"/>
      <c r="AE2" s="96">
        <v>1</v>
      </c>
      <c r="AF2" s="98">
        <v>123.5</v>
      </c>
    </row>
    <row r="3" spans="1:1024" s="71" customFormat="1" ht="12.75">
      <c r="A3" s="75" t="s">
        <v>13</v>
      </c>
      <c r="G3" s="72"/>
      <c r="I3" s="75" t="s">
        <v>90</v>
      </c>
      <c r="J3" s="72"/>
      <c r="K3" s="73"/>
      <c r="Q3" s="74"/>
      <c r="R3" s="74"/>
      <c r="S3" s="74"/>
      <c r="X3" s="88"/>
      <c r="Y3" s="88"/>
      <c r="Z3" s="95" t="s">
        <v>14</v>
      </c>
      <c r="AA3" s="70" t="s">
        <v>15</v>
      </c>
      <c r="AB3" s="69" t="s">
        <v>12</v>
      </c>
      <c r="AC3" s="69" t="s">
        <v>16</v>
      </c>
      <c r="AD3" s="70" t="s">
        <v>17</v>
      </c>
      <c r="AE3" s="96">
        <v>2</v>
      </c>
      <c r="AF3" s="99">
        <v>123.46</v>
      </c>
    </row>
    <row r="4" spans="1:1024" s="71" customFormat="1" ht="12.75">
      <c r="Q4" s="74"/>
      <c r="R4" s="74"/>
      <c r="S4" s="74"/>
      <c r="X4" s="88"/>
      <c r="Y4" s="88"/>
      <c r="Z4" s="95" t="s">
        <v>18</v>
      </c>
      <c r="AA4" s="70" t="s">
        <v>19</v>
      </c>
      <c r="AB4" s="69" t="s">
        <v>12</v>
      </c>
      <c r="AC4" s="69"/>
      <c r="AD4" s="70"/>
      <c r="AE4" s="96">
        <v>3</v>
      </c>
      <c r="AF4" s="100">
        <v>123.45699999999999</v>
      </c>
    </row>
    <row r="5" spans="1:1024" s="71" customFormat="1" ht="12.75">
      <c r="A5" s="75" t="s">
        <v>91</v>
      </c>
      <c r="Q5" s="74"/>
      <c r="R5" s="74"/>
      <c r="S5" s="74"/>
      <c r="X5" s="88"/>
      <c r="Y5" s="88"/>
      <c r="Z5" s="95" t="s">
        <v>20</v>
      </c>
      <c r="AA5" s="70" t="s">
        <v>15</v>
      </c>
      <c r="AB5" s="69" t="s">
        <v>12</v>
      </c>
      <c r="AC5" s="69" t="s">
        <v>16</v>
      </c>
      <c r="AD5" s="70" t="s">
        <v>17</v>
      </c>
      <c r="AE5" s="96">
        <v>4</v>
      </c>
      <c r="AF5" s="101">
        <v>123.4567</v>
      </c>
    </row>
    <row r="6" spans="1:1024" s="71" customFormat="1" ht="12.75">
      <c r="A6" s="75" t="s">
        <v>92</v>
      </c>
      <c r="Q6" s="74"/>
      <c r="R6" s="74"/>
      <c r="S6" s="74"/>
      <c r="X6" s="88"/>
      <c r="Y6" s="88"/>
      <c r="Z6" s="91"/>
      <c r="AA6" s="91"/>
      <c r="AE6" s="96" t="s">
        <v>21</v>
      </c>
      <c r="AF6" s="99">
        <v>123.46</v>
      </c>
    </row>
    <row r="7" spans="1:1024" s="71" customFormat="1" ht="12.75">
      <c r="A7" s="75"/>
      <c r="Q7" s="74"/>
      <c r="R7" s="74"/>
      <c r="S7" s="74"/>
      <c r="X7" s="88"/>
      <c r="Y7" s="88"/>
      <c r="Z7" s="91"/>
      <c r="AA7" s="91"/>
    </row>
    <row r="8" spans="1:1024" s="71" customFormat="1">
      <c r="A8" s="71" t="s">
        <v>93</v>
      </c>
      <c r="B8" s="92"/>
      <c r="C8" s="93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88"/>
      <c r="Y8" s="88"/>
      <c r="Z8" s="91"/>
      <c r="AA8" s="91"/>
      <c r="AE8" s="84"/>
      <c r="AF8" s="84"/>
      <c r="AG8" s="84"/>
      <c r="AH8" s="84"/>
    </row>
    <row r="9" spans="1:1024">
      <c r="A9" s="77" t="s">
        <v>22</v>
      </c>
      <c r="B9" s="77" t="s">
        <v>23</v>
      </c>
      <c r="C9" s="77" t="s">
        <v>24</v>
      </c>
      <c r="D9" s="77" t="s">
        <v>25</v>
      </c>
      <c r="E9" s="77" t="s">
        <v>26</v>
      </c>
      <c r="F9" s="77" t="s">
        <v>27</v>
      </c>
      <c r="G9" s="77" t="s">
        <v>28</v>
      </c>
      <c r="H9" s="77" t="s">
        <v>29</v>
      </c>
      <c r="I9" s="77" t="s">
        <v>30</v>
      </c>
      <c r="J9" s="77" t="s">
        <v>31</v>
      </c>
      <c r="K9" s="77" t="s">
        <v>1</v>
      </c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78" t="s">
        <v>32</v>
      </c>
      <c r="B10" s="78" t="s">
        <v>33</v>
      </c>
      <c r="C10" s="94"/>
      <c r="D10" s="78" t="s">
        <v>34</v>
      </c>
      <c r="E10" s="78" t="s">
        <v>35</v>
      </c>
      <c r="F10" s="78" t="s">
        <v>36</v>
      </c>
      <c r="G10" s="78" t="s">
        <v>37</v>
      </c>
      <c r="H10" s="78"/>
      <c r="I10" s="78" t="s">
        <v>38</v>
      </c>
      <c r="J10" s="78"/>
      <c r="K10" s="78" t="s">
        <v>39</v>
      </c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K11" s="84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>
      <c r="D12" s="111" t="s">
        <v>112</v>
      </c>
      <c r="K12" s="84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D13" s="111" t="s">
        <v>113</v>
      </c>
      <c r="K13" s="84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79">
        <v>1</v>
      </c>
      <c r="B14" s="80" t="s">
        <v>114</v>
      </c>
      <c r="C14" s="81" t="s">
        <v>115</v>
      </c>
      <c r="D14" s="82" t="s">
        <v>116</v>
      </c>
      <c r="E14" s="83">
        <v>0.48599999999999999</v>
      </c>
      <c r="F14" s="84" t="s">
        <v>117</v>
      </c>
      <c r="G14" s="85">
        <v>0</v>
      </c>
      <c r="H14" s="85">
        <v>0</v>
      </c>
      <c r="J14" s="85">
        <v>0</v>
      </c>
      <c r="K14" s="84">
        <v>20</v>
      </c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79">
        <v>2</v>
      </c>
      <c r="B15" s="80" t="s">
        <v>118</v>
      </c>
      <c r="C15" s="81" t="s">
        <v>119</v>
      </c>
      <c r="D15" s="82" t="s">
        <v>120</v>
      </c>
      <c r="E15" s="83">
        <v>0.48599999999999999</v>
      </c>
      <c r="F15" s="84" t="s">
        <v>117</v>
      </c>
      <c r="G15" s="85">
        <v>0</v>
      </c>
      <c r="H15" s="85">
        <v>0</v>
      </c>
      <c r="J15" s="85">
        <v>0</v>
      </c>
      <c r="K15" s="84">
        <v>20</v>
      </c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>
      <c r="A16" s="79">
        <v>3</v>
      </c>
      <c r="B16" s="80" t="s">
        <v>114</v>
      </c>
      <c r="C16" s="81" t="s">
        <v>121</v>
      </c>
      <c r="D16" s="82" t="s">
        <v>122</v>
      </c>
      <c r="E16" s="83">
        <v>0.48599999999999999</v>
      </c>
      <c r="F16" s="84" t="s">
        <v>117</v>
      </c>
      <c r="G16" s="85">
        <v>0</v>
      </c>
      <c r="H16" s="85">
        <v>0</v>
      </c>
      <c r="J16" s="85">
        <v>0</v>
      </c>
      <c r="K16" s="84">
        <v>20</v>
      </c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79">
        <v>4</v>
      </c>
      <c r="B17" s="80" t="s">
        <v>118</v>
      </c>
      <c r="C17" s="81" t="s">
        <v>123</v>
      </c>
      <c r="D17" s="82" t="s">
        <v>124</v>
      </c>
      <c r="E17" s="83">
        <v>0.48599999999999999</v>
      </c>
      <c r="F17" s="84" t="s">
        <v>117</v>
      </c>
      <c r="G17" s="85">
        <v>0</v>
      </c>
      <c r="H17" s="85">
        <v>0</v>
      </c>
      <c r="J17" s="85">
        <v>0</v>
      </c>
      <c r="K17" s="84">
        <v>20</v>
      </c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>
      <c r="D18" s="112" t="s">
        <v>125</v>
      </c>
      <c r="E18" s="85">
        <v>0</v>
      </c>
      <c r="H18" s="85">
        <v>0</v>
      </c>
      <c r="J18" s="85">
        <v>0</v>
      </c>
      <c r="K18" s="84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D19" s="111" t="s">
        <v>126</v>
      </c>
      <c r="K19" s="84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79">
        <v>5</v>
      </c>
      <c r="B20" s="80" t="s">
        <v>127</v>
      </c>
      <c r="C20" s="81" t="s">
        <v>128</v>
      </c>
      <c r="D20" s="82" t="s">
        <v>129</v>
      </c>
      <c r="E20" s="83">
        <v>0.48599999999999999</v>
      </c>
      <c r="F20" s="84" t="s">
        <v>117</v>
      </c>
      <c r="G20" s="85">
        <v>0</v>
      </c>
      <c r="H20" s="85">
        <v>0</v>
      </c>
      <c r="J20" s="85">
        <v>0</v>
      </c>
      <c r="K20" s="84">
        <v>20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>
      <c r="A21" s="79">
        <v>6</v>
      </c>
      <c r="B21" s="80" t="s">
        <v>127</v>
      </c>
      <c r="C21" s="81" t="s">
        <v>130</v>
      </c>
      <c r="D21" s="82" t="s">
        <v>131</v>
      </c>
      <c r="E21" s="83">
        <v>6.48</v>
      </c>
      <c r="F21" s="84" t="s">
        <v>132</v>
      </c>
      <c r="G21" s="85">
        <v>0</v>
      </c>
      <c r="H21" s="85">
        <v>0</v>
      </c>
      <c r="J21" s="85">
        <v>0</v>
      </c>
      <c r="K21" s="84">
        <v>20</v>
      </c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>
      <c r="A22" s="79">
        <v>7</v>
      </c>
      <c r="B22" s="80" t="s">
        <v>127</v>
      </c>
      <c r="C22" s="81" t="s">
        <v>133</v>
      </c>
      <c r="D22" s="82" t="s">
        <v>134</v>
      </c>
      <c r="E22" s="83">
        <v>6.48</v>
      </c>
      <c r="F22" s="84" t="s">
        <v>132</v>
      </c>
      <c r="G22" s="85">
        <v>0</v>
      </c>
      <c r="H22" s="85">
        <v>0</v>
      </c>
      <c r="J22" s="85">
        <v>0</v>
      </c>
      <c r="K22" s="84">
        <v>20</v>
      </c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79">
        <v>8</v>
      </c>
      <c r="B23" s="80" t="s">
        <v>135</v>
      </c>
      <c r="C23" s="81" t="s">
        <v>136</v>
      </c>
      <c r="D23" s="82" t="s">
        <v>137</v>
      </c>
      <c r="E23" s="83">
        <v>0.09</v>
      </c>
      <c r="F23" s="84" t="s">
        <v>138</v>
      </c>
      <c r="G23" s="85">
        <v>0</v>
      </c>
      <c r="H23" s="85">
        <v>0</v>
      </c>
      <c r="J23" s="85">
        <v>0</v>
      </c>
      <c r="K23" s="84">
        <v>20</v>
      </c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D24" s="112" t="s">
        <v>139</v>
      </c>
      <c r="E24" s="85">
        <v>0</v>
      </c>
      <c r="H24" s="85">
        <v>0</v>
      </c>
      <c r="J24" s="85">
        <v>0</v>
      </c>
      <c r="K24" s="84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D25" s="112" t="s">
        <v>140</v>
      </c>
      <c r="E25" s="85">
        <v>0</v>
      </c>
      <c r="H25" s="85">
        <v>0</v>
      </c>
      <c r="J25" s="85">
        <v>0</v>
      </c>
      <c r="K25" s="84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D26" s="111" t="s">
        <v>141</v>
      </c>
      <c r="K26" s="84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D27" s="111" t="s">
        <v>142</v>
      </c>
      <c r="K27" s="84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>
      <c r="D28" s="111" t="s">
        <v>143</v>
      </c>
      <c r="K28" s="84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5.5">
      <c r="A29" s="79">
        <v>9</v>
      </c>
      <c r="B29" s="80" t="s">
        <v>144</v>
      </c>
      <c r="C29" s="81" t="s">
        <v>145</v>
      </c>
      <c r="D29" s="82" t="s">
        <v>146</v>
      </c>
      <c r="E29" s="83">
        <v>3</v>
      </c>
      <c r="F29" s="84" t="s">
        <v>147</v>
      </c>
      <c r="G29" s="85">
        <v>0</v>
      </c>
      <c r="H29" s="85">
        <v>0</v>
      </c>
      <c r="J29" s="85">
        <v>0</v>
      </c>
      <c r="K29" s="84">
        <v>20</v>
      </c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25.5">
      <c r="A30" s="79">
        <v>10</v>
      </c>
      <c r="B30" s="80" t="s">
        <v>148</v>
      </c>
      <c r="C30" s="81" t="s">
        <v>149</v>
      </c>
      <c r="D30" s="82" t="s">
        <v>150</v>
      </c>
      <c r="E30" s="83">
        <v>3</v>
      </c>
      <c r="F30" s="84" t="s">
        <v>151</v>
      </c>
      <c r="G30" s="85">
        <v>0</v>
      </c>
      <c r="I30" s="85">
        <v>0</v>
      </c>
      <c r="J30" s="85">
        <v>0</v>
      </c>
      <c r="K30" s="84">
        <v>20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79">
        <v>11</v>
      </c>
      <c r="B31" s="80" t="s">
        <v>144</v>
      </c>
      <c r="C31" s="81" t="s">
        <v>152</v>
      </c>
      <c r="D31" s="82" t="s">
        <v>153</v>
      </c>
      <c r="E31" s="83">
        <v>3</v>
      </c>
      <c r="F31" s="84" t="s">
        <v>147</v>
      </c>
      <c r="G31" s="85">
        <v>0</v>
      </c>
      <c r="H31" s="85">
        <v>0</v>
      </c>
      <c r="J31" s="85">
        <v>0</v>
      </c>
      <c r="K31" s="84">
        <v>20</v>
      </c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25.5">
      <c r="A32" s="79">
        <v>12</v>
      </c>
      <c r="B32" s="80" t="s">
        <v>148</v>
      </c>
      <c r="C32" s="81" t="s">
        <v>154</v>
      </c>
      <c r="D32" s="82" t="s">
        <v>155</v>
      </c>
      <c r="E32" s="83">
        <v>2</v>
      </c>
      <c r="F32" s="84" t="s">
        <v>151</v>
      </c>
      <c r="G32" s="85">
        <v>0</v>
      </c>
      <c r="I32" s="85">
        <v>0</v>
      </c>
      <c r="J32" s="85">
        <v>0</v>
      </c>
      <c r="K32" s="84">
        <v>20</v>
      </c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79">
        <v>13</v>
      </c>
      <c r="B33" s="80" t="s">
        <v>148</v>
      </c>
      <c r="C33" s="81" t="s">
        <v>156</v>
      </c>
      <c r="D33" s="82" t="s">
        <v>157</v>
      </c>
      <c r="E33" s="83">
        <v>1</v>
      </c>
      <c r="F33" s="84" t="s">
        <v>151</v>
      </c>
      <c r="G33" s="85">
        <v>0</v>
      </c>
      <c r="I33" s="85">
        <v>0</v>
      </c>
      <c r="J33" s="85">
        <v>0</v>
      </c>
      <c r="K33" s="84">
        <v>20</v>
      </c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79">
        <v>14</v>
      </c>
      <c r="B34" s="80" t="s">
        <v>144</v>
      </c>
      <c r="C34" s="81" t="s">
        <v>158</v>
      </c>
      <c r="D34" s="82" t="s">
        <v>159</v>
      </c>
      <c r="E34" s="83">
        <v>1</v>
      </c>
      <c r="F34" s="84" t="s">
        <v>147</v>
      </c>
      <c r="G34" s="85">
        <v>0</v>
      </c>
      <c r="H34" s="85">
        <v>0</v>
      </c>
      <c r="J34" s="85">
        <v>0</v>
      </c>
      <c r="K34" s="84">
        <v>20</v>
      </c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79">
        <v>15</v>
      </c>
      <c r="B35" s="80" t="s">
        <v>148</v>
      </c>
      <c r="C35" s="81" t="s">
        <v>160</v>
      </c>
      <c r="D35" s="82" t="s">
        <v>161</v>
      </c>
      <c r="E35" s="83">
        <v>1</v>
      </c>
      <c r="F35" s="84" t="s">
        <v>151</v>
      </c>
      <c r="G35" s="85">
        <v>0</v>
      </c>
      <c r="I35" s="85">
        <v>0</v>
      </c>
      <c r="J35" s="85">
        <v>0</v>
      </c>
      <c r="K35" s="84">
        <v>20</v>
      </c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79">
        <v>16</v>
      </c>
      <c r="B36" s="80" t="s">
        <v>144</v>
      </c>
      <c r="C36" s="81" t="s">
        <v>162</v>
      </c>
      <c r="D36" s="82" t="s">
        <v>163</v>
      </c>
      <c r="E36" s="83">
        <v>1</v>
      </c>
      <c r="F36" s="84" t="s">
        <v>147</v>
      </c>
      <c r="G36" s="85">
        <v>0</v>
      </c>
      <c r="H36" s="85">
        <v>0</v>
      </c>
      <c r="J36" s="85">
        <v>0</v>
      </c>
      <c r="K36" s="84">
        <v>20</v>
      </c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79">
        <v>17</v>
      </c>
      <c r="B37" s="80" t="s">
        <v>144</v>
      </c>
      <c r="C37" s="81" t="s">
        <v>164</v>
      </c>
      <c r="D37" s="82" t="s">
        <v>165</v>
      </c>
      <c r="E37" s="83">
        <v>3</v>
      </c>
      <c r="F37" s="84" t="s">
        <v>147</v>
      </c>
      <c r="G37" s="85">
        <v>0</v>
      </c>
      <c r="H37" s="85">
        <v>0</v>
      </c>
      <c r="J37" s="85">
        <v>0</v>
      </c>
      <c r="K37" s="84">
        <v>20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79">
        <v>18</v>
      </c>
      <c r="B38" s="80" t="s">
        <v>148</v>
      </c>
      <c r="C38" s="81" t="s">
        <v>166</v>
      </c>
      <c r="D38" s="82" t="s">
        <v>167</v>
      </c>
      <c r="E38" s="83">
        <v>2</v>
      </c>
      <c r="F38" s="84" t="s">
        <v>151</v>
      </c>
      <c r="G38" s="85">
        <v>0</v>
      </c>
      <c r="I38" s="85">
        <v>0</v>
      </c>
      <c r="J38" s="85">
        <v>0</v>
      </c>
      <c r="K38" s="84">
        <v>20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25.5">
      <c r="A39" s="79">
        <v>19</v>
      </c>
      <c r="B39" s="80" t="s">
        <v>148</v>
      </c>
      <c r="C39" s="81" t="s">
        <v>168</v>
      </c>
      <c r="D39" s="82" t="s">
        <v>169</v>
      </c>
      <c r="E39" s="83">
        <v>1</v>
      </c>
      <c r="F39" s="84" t="s">
        <v>151</v>
      </c>
      <c r="G39" s="85">
        <v>0</v>
      </c>
      <c r="I39" s="85">
        <v>0</v>
      </c>
      <c r="J39" s="85">
        <v>0</v>
      </c>
      <c r="K39" s="84">
        <v>20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79">
        <v>20</v>
      </c>
      <c r="B40" s="80" t="s">
        <v>144</v>
      </c>
      <c r="C40" s="81" t="s">
        <v>170</v>
      </c>
      <c r="D40" s="82" t="s">
        <v>171</v>
      </c>
      <c r="E40" s="83">
        <v>3</v>
      </c>
      <c r="F40" s="84" t="s">
        <v>151</v>
      </c>
      <c r="G40" s="85">
        <v>0</v>
      </c>
      <c r="H40" s="85">
        <v>0</v>
      </c>
      <c r="J40" s="85">
        <v>0</v>
      </c>
      <c r="K40" s="84">
        <v>20</v>
      </c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79">
        <v>21</v>
      </c>
      <c r="B41" s="80" t="s">
        <v>148</v>
      </c>
      <c r="C41" s="81" t="s">
        <v>172</v>
      </c>
      <c r="D41" s="82" t="s">
        <v>173</v>
      </c>
      <c r="E41" s="83">
        <v>3</v>
      </c>
      <c r="F41" s="84" t="s">
        <v>151</v>
      </c>
      <c r="G41" s="85">
        <v>0</v>
      </c>
      <c r="I41" s="85">
        <v>0</v>
      </c>
      <c r="J41" s="85">
        <v>0</v>
      </c>
      <c r="K41" s="84">
        <v>20</v>
      </c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25.5">
      <c r="A42" s="79">
        <v>22</v>
      </c>
      <c r="B42" s="80" t="s">
        <v>144</v>
      </c>
      <c r="C42" s="81" t="s">
        <v>174</v>
      </c>
      <c r="D42" s="82" t="s">
        <v>175</v>
      </c>
      <c r="E42" s="83">
        <v>3</v>
      </c>
      <c r="F42" s="84" t="s">
        <v>151</v>
      </c>
      <c r="G42" s="85">
        <v>0</v>
      </c>
      <c r="H42" s="85">
        <v>0</v>
      </c>
      <c r="J42" s="85">
        <v>0</v>
      </c>
      <c r="K42" s="84">
        <v>20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25.5">
      <c r="A43" s="79">
        <v>23</v>
      </c>
      <c r="B43" s="80" t="s">
        <v>144</v>
      </c>
      <c r="C43" s="81" t="s">
        <v>176</v>
      </c>
      <c r="D43" s="82" t="s">
        <v>177</v>
      </c>
      <c r="E43" s="83">
        <v>21</v>
      </c>
      <c r="F43" s="84" t="s">
        <v>147</v>
      </c>
      <c r="G43" s="85">
        <v>0</v>
      </c>
      <c r="H43" s="85">
        <v>0</v>
      </c>
      <c r="J43" s="85">
        <v>0</v>
      </c>
      <c r="K43" s="84">
        <v>20</v>
      </c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79">
        <v>24</v>
      </c>
      <c r="B44" s="80" t="s">
        <v>148</v>
      </c>
      <c r="C44" s="81" t="s">
        <v>178</v>
      </c>
      <c r="D44" s="82" t="s">
        <v>179</v>
      </c>
      <c r="E44" s="83">
        <v>3</v>
      </c>
      <c r="F44" s="84" t="s">
        <v>151</v>
      </c>
      <c r="G44" s="85">
        <v>0</v>
      </c>
      <c r="I44" s="85">
        <v>0</v>
      </c>
      <c r="J44" s="85">
        <v>0</v>
      </c>
      <c r="K44" s="84">
        <v>20</v>
      </c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25.5">
      <c r="A45" s="79">
        <v>25</v>
      </c>
      <c r="B45" s="80" t="s">
        <v>148</v>
      </c>
      <c r="C45" s="81" t="s">
        <v>180</v>
      </c>
      <c r="D45" s="82" t="s">
        <v>181</v>
      </c>
      <c r="E45" s="83">
        <v>3</v>
      </c>
      <c r="F45" s="84" t="s">
        <v>151</v>
      </c>
      <c r="G45" s="85">
        <v>0</v>
      </c>
      <c r="I45" s="85">
        <v>0</v>
      </c>
      <c r="J45" s="85">
        <v>0</v>
      </c>
      <c r="K45" s="84">
        <v>20</v>
      </c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79">
        <v>26</v>
      </c>
      <c r="B46" s="80" t="s">
        <v>148</v>
      </c>
      <c r="C46" s="81" t="s">
        <v>182</v>
      </c>
      <c r="D46" s="82" t="s">
        <v>183</v>
      </c>
      <c r="E46" s="83">
        <v>3</v>
      </c>
      <c r="F46" s="84" t="s">
        <v>151</v>
      </c>
      <c r="G46" s="85">
        <v>0</v>
      </c>
      <c r="I46" s="85">
        <v>0</v>
      </c>
      <c r="J46" s="85">
        <v>0</v>
      </c>
      <c r="K46" s="84">
        <v>20</v>
      </c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79">
        <v>27</v>
      </c>
      <c r="B47" s="80" t="s">
        <v>148</v>
      </c>
      <c r="C47" s="81" t="s">
        <v>184</v>
      </c>
      <c r="D47" s="82" t="s">
        <v>185</v>
      </c>
      <c r="E47" s="83">
        <v>3</v>
      </c>
      <c r="F47" s="84" t="s">
        <v>151</v>
      </c>
      <c r="G47" s="85">
        <v>0</v>
      </c>
      <c r="I47" s="85">
        <v>0</v>
      </c>
      <c r="J47" s="85">
        <v>0</v>
      </c>
      <c r="K47" s="84">
        <v>20</v>
      </c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79">
        <v>28</v>
      </c>
      <c r="B48" s="80" t="s">
        <v>148</v>
      </c>
      <c r="C48" s="81" t="s">
        <v>186</v>
      </c>
      <c r="D48" s="82" t="s">
        <v>187</v>
      </c>
      <c r="E48" s="83">
        <v>3</v>
      </c>
      <c r="F48" s="84" t="s">
        <v>151</v>
      </c>
      <c r="G48" s="85">
        <v>0</v>
      </c>
      <c r="I48" s="85">
        <v>0</v>
      </c>
      <c r="J48" s="85">
        <v>0</v>
      </c>
      <c r="K48" s="84">
        <v>20</v>
      </c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79">
        <v>29</v>
      </c>
      <c r="B49" s="80" t="s">
        <v>148</v>
      </c>
      <c r="C49" s="81" t="s">
        <v>188</v>
      </c>
      <c r="D49" s="82" t="s">
        <v>189</v>
      </c>
      <c r="E49" s="83">
        <v>1</v>
      </c>
      <c r="F49" s="84" t="s">
        <v>151</v>
      </c>
      <c r="G49" s="85">
        <v>0</v>
      </c>
      <c r="I49" s="85">
        <v>0</v>
      </c>
      <c r="J49" s="85">
        <v>0</v>
      </c>
      <c r="K49" s="84">
        <v>20</v>
      </c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79">
        <v>30</v>
      </c>
      <c r="B50" s="80" t="s">
        <v>148</v>
      </c>
      <c r="C50" s="81" t="s">
        <v>190</v>
      </c>
      <c r="D50" s="82" t="s">
        <v>191</v>
      </c>
      <c r="E50" s="83">
        <v>1</v>
      </c>
      <c r="F50" s="84" t="s">
        <v>151</v>
      </c>
      <c r="G50" s="85">
        <v>0</v>
      </c>
      <c r="I50" s="85">
        <v>0</v>
      </c>
      <c r="J50" s="85">
        <v>0</v>
      </c>
      <c r="K50" s="84">
        <v>20</v>
      </c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79">
        <v>31</v>
      </c>
      <c r="B51" s="80" t="s">
        <v>148</v>
      </c>
      <c r="C51" s="81" t="s">
        <v>192</v>
      </c>
      <c r="D51" s="82" t="s">
        <v>193</v>
      </c>
      <c r="E51" s="83">
        <v>1</v>
      </c>
      <c r="F51" s="84" t="s">
        <v>151</v>
      </c>
      <c r="G51" s="85">
        <v>0</v>
      </c>
      <c r="I51" s="85">
        <v>0</v>
      </c>
      <c r="J51" s="85">
        <v>0</v>
      </c>
      <c r="K51" s="84">
        <v>20</v>
      </c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79">
        <v>32</v>
      </c>
      <c r="B52" s="80" t="s">
        <v>148</v>
      </c>
      <c r="C52" s="81" t="s">
        <v>194</v>
      </c>
      <c r="D52" s="82" t="s">
        <v>195</v>
      </c>
      <c r="E52" s="83">
        <v>3</v>
      </c>
      <c r="F52" s="84" t="s">
        <v>151</v>
      </c>
      <c r="G52" s="85">
        <v>0</v>
      </c>
      <c r="I52" s="85">
        <v>0</v>
      </c>
      <c r="J52" s="85">
        <v>0</v>
      </c>
      <c r="K52" s="84">
        <v>20</v>
      </c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79">
        <v>33</v>
      </c>
      <c r="B53" s="80" t="s">
        <v>144</v>
      </c>
      <c r="C53" s="81" t="s">
        <v>196</v>
      </c>
      <c r="D53" s="82" t="s">
        <v>197</v>
      </c>
      <c r="E53" s="83">
        <v>2</v>
      </c>
      <c r="F53" s="84" t="s">
        <v>147</v>
      </c>
      <c r="G53" s="85">
        <v>0</v>
      </c>
      <c r="H53" s="85">
        <v>0</v>
      </c>
      <c r="J53" s="85">
        <v>0</v>
      </c>
      <c r="K53" s="84">
        <v>20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79">
        <v>34</v>
      </c>
      <c r="B54" s="80" t="s">
        <v>148</v>
      </c>
      <c r="C54" s="81" t="s">
        <v>198</v>
      </c>
      <c r="D54" s="82" t="s">
        <v>199</v>
      </c>
      <c r="E54" s="83">
        <v>1</v>
      </c>
      <c r="F54" s="84" t="s">
        <v>151</v>
      </c>
      <c r="G54" s="85">
        <v>0</v>
      </c>
      <c r="I54" s="85">
        <v>0</v>
      </c>
      <c r="J54" s="85">
        <v>0</v>
      </c>
      <c r="K54" s="84">
        <v>20</v>
      </c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79">
        <v>35</v>
      </c>
      <c r="B55" s="80" t="s">
        <v>148</v>
      </c>
      <c r="C55" s="81" t="s">
        <v>200</v>
      </c>
      <c r="D55" s="82" t="s">
        <v>201</v>
      </c>
      <c r="E55" s="83">
        <v>1</v>
      </c>
      <c r="F55" s="84" t="s">
        <v>151</v>
      </c>
      <c r="G55" s="85">
        <v>0</v>
      </c>
      <c r="I55" s="85">
        <v>0</v>
      </c>
      <c r="J55" s="85">
        <v>0</v>
      </c>
      <c r="K55" s="84">
        <v>20</v>
      </c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79">
        <v>36</v>
      </c>
      <c r="B56" s="80" t="s">
        <v>144</v>
      </c>
      <c r="C56" s="81" t="s">
        <v>202</v>
      </c>
      <c r="D56" s="82" t="s">
        <v>203</v>
      </c>
      <c r="E56" s="83">
        <v>3</v>
      </c>
      <c r="F56" s="84" t="s">
        <v>147</v>
      </c>
      <c r="G56" s="85">
        <v>0</v>
      </c>
      <c r="H56" s="85">
        <v>0</v>
      </c>
      <c r="J56" s="85">
        <v>0</v>
      </c>
      <c r="K56" s="84">
        <v>20</v>
      </c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79">
        <v>37</v>
      </c>
      <c r="B57" s="80" t="s">
        <v>148</v>
      </c>
      <c r="C57" s="81" t="s">
        <v>204</v>
      </c>
      <c r="D57" s="82" t="s">
        <v>205</v>
      </c>
      <c r="E57" s="83">
        <v>2</v>
      </c>
      <c r="F57" s="84" t="s">
        <v>151</v>
      </c>
      <c r="G57" s="85">
        <v>0</v>
      </c>
      <c r="I57" s="85">
        <v>0</v>
      </c>
      <c r="J57" s="85">
        <v>0</v>
      </c>
      <c r="K57" s="84">
        <v>20</v>
      </c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25.5">
      <c r="A58" s="79">
        <v>38</v>
      </c>
      <c r="B58" s="80" t="s">
        <v>148</v>
      </c>
      <c r="C58" s="81" t="s">
        <v>206</v>
      </c>
      <c r="D58" s="82" t="s">
        <v>207</v>
      </c>
      <c r="E58" s="83">
        <v>1</v>
      </c>
      <c r="F58" s="84" t="s">
        <v>151</v>
      </c>
      <c r="G58" s="85">
        <v>0</v>
      </c>
      <c r="I58" s="85">
        <v>0</v>
      </c>
      <c r="J58" s="85">
        <v>0</v>
      </c>
      <c r="K58" s="84">
        <v>20</v>
      </c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25.5">
      <c r="A59" s="79">
        <v>39</v>
      </c>
      <c r="B59" s="80" t="s">
        <v>148</v>
      </c>
      <c r="C59" s="81" t="s">
        <v>208</v>
      </c>
      <c r="D59" s="82" t="s">
        <v>209</v>
      </c>
      <c r="E59" s="83">
        <v>50</v>
      </c>
      <c r="F59" s="84" t="s">
        <v>151</v>
      </c>
      <c r="G59" s="85">
        <v>0</v>
      </c>
      <c r="I59" s="85">
        <v>0</v>
      </c>
      <c r="J59" s="85">
        <v>59.5</v>
      </c>
      <c r="K59" s="84">
        <v>20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D60" s="112" t="s">
        <v>210</v>
      </c>
      <c r="E60" s="85">
        <v>0</v>
      </c>
      <c r="H60" s="85">
        <v>0</v>
      </c>
      <c r="I60" s="85">
        <v>0</v>
      </c>
      <c r="J60" s="85">
        <v>0</v>
      </c>
      <c r="K60" s="84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D61" s="112" t="s">
        <v>211</v>
      </c>
      <c r="E61" s="85">
        <v>0</v>
      </c>
      <c r="H61" s="85">
        <v>0</v>
      </c>
      <c r="I61" s="85">
        <v>0</v>
      </c>
      <c r="J61" s="85">
        <v>0</v>
      </c>
      <c r="K61" s="84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D62" s="112" t="s">
        <v>212</v>
      </c>
      <c r="E62" s="85">
        <v>0</v>
      </c>
      <c r="H62" s="85">
        <v>0</v>
      </c>
      <c r="I62" s="85">
        <v>0</v>
      </c>
      <c r="J62" s="85">
        <v>0</v>
      </c>
      <c r="K62" s="84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D63" s="111" t="s">
        <v>213</v>
      </c>
      <c r="K63" s="84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D64" s="111" t="s">
        <v>214</v>
      </c>
      <c r="K64" s="84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25.5">
      <c r="A65" s="79">
        <v>40</v>
      </c>
      <c r="B65" s="80" t="s">
        <v>215</v>
      </c>
      <c r="C65" s="81" t="s">
        <v>216</v>
      </c>
      <c r="D65" s="82" t="s">
        <v>217</v>
      </c>
      <c r="E65" s="83">
        <v>1</v>
      </c>
      <c r="F65" s="84" t="s">
        <v>151</v>
      </c>
      <c r="G65" s="85">
        <v>0</v>
      </c>
      <c r="H65" s="85">
        <v>0</v>
      </c>
      <c r="J65" s="85">
        <v>0</v>
      </c>
      <c r="K65" s="84">
        <v>20</v>
      </c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D66" s="112" t="s">
        <v>218</v>
      </c>
      <c r="E66" s="85">
        <v>0</v>
      </c>
      <c r="H66" s="85">
        <v>0</v>
      </c>
      <c r="J66" s="85">
        <v>0</v>
      </c>
      <c r="K66" s="84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D67" s="112" t="s">
        <v>219</v>
      </c>
      <c r="E67" s="85">
        <v>0</v>
      </c>
      <c r="H67" s="85">
        <v>0</v>
      </c>
      <c r="J67" s="85">
        <v>0</v>
      </c>
      <c r="K67" s="84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D68" s="112" t="s">
        <v>220</v>
      </c>
      <c r="E68" s="85">
        <v>0</v>
      </c>
      <c r="H68" s="85">
        <v>0</v>
      </c>
      <c r="I68" s="85">
        <v>0</v>
      </c>
      <c r="J68" s="85">
        <v>0</v>
      </c>
      <c r="K68" s="84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</sheetData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2" sqref="E32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7" s="71" customFormat="1" ht="12.75">
      <c r="A1" s="75" t="s">
        <v>87</v>
      </c>
      <c r="B1" s="72"/>
      <c r="D1" s="72"/>
      <c r="E1" s="75" t="s">
        <v>88</v>
      </c>
      <c r="Z1" s="68" t="s">
        <v>2</v>
      </c>
      <c r="AA1" s="68" t="s">
        <v>3</v>
      </c>
      <c r="AB1" s="68" t="s">
        <v>4</v>
      </c>
      <c r="AC1" s="68" t="s">
        <v>5</v>
      </c>
      <c r="AD1" s="68" t="s">
        <v>6</v>
      </c>
    </row>
    <row r="2" spans="1:37" s="71" customFormat="1" ht="12.75">
      <c r="A2" s="75" t="s">
        <v>9</v>
      </c>
      <c r="B2" s="72"/>
      <c r="D2" s="72"/>
      <c r="E2" s="75" t="s">
        <v>89</v>
      </c>
      <c r="Z2" s="68" t="s">
        <v>10</v>
      </c>
      <c r="AA2" s="69" t="s">
        <v>40</v>
      </c>
      <c r="AB2" s="69" t="s">
        <v>12</v>
      </c>
      <c r="AC2" s="69"/>
      <c r="AD2" s="70"/>
    </row>
    <row r="3" spans="1:37" s="71" customFormat="1" ht="12.75">
      <c r="A3" s="75" t="s">
        <v>13</v>
      </c>
      <c r="B3" s="72"/>
      <c r="D3" s="72"/>
      <c r="E3" s="75" t="s">
        <v>90</v>
      </c>
      <c r="Z3" s="68" t="s">
        <v>14</v>
      </c>
      <c r="AA3" s="69" t="s">
        <v>41</v>
      </c>
      <c r="AB3" s="69" t="s">
        <v>12</v>
      </c>
      <c r="AC3" s="69" t="s">
        <v>16</v>
      </c>
      <c r="AD3" s="70" t="s">
        <v>17</v>
      </c>
    </row>
    <row r="4" spans="1:37" s="71" customFormat="1" ht="12.75">
      <c r="Z4" s="68" t="s">
        <v>18</v>
      </c>
      <c r="AA4" s="69" t="s">
        <v>42</v>
      </c>
      <c r="AB4" s="69" t="s">
        <v>12</v>
      </c>
      <c r="AC4" s="69"/>
      <c r="AD4" s="70"/>
    </row>
    <row r="5" spans="1:37" s="71" customFormat="1" ht="12.75">
      <c r="A5" s="75" t="s">
        <v>91</v>
      </c>
      <c r="Z5" s="68" t="s">
        <v>20</v>
      </c>
      <c r="AA5" s="69" t="s">
        <v>41</v>
      </c>
      <c r="AB5" s="69" t="s">
        <v>12</v>
      </c>
      <c r="AC5" s="69" t="s">
        <v>16</v>
      </c>
      <c r="AD5" s="70" t="s">
        <v>17</v>
      </c>
    </row>
    <row r="6" spans="1:37" s="71" customFormat="1" ht="12.75">
      <c r="A6" s="75" t="s">
        <v>92</v>
      </c>
    </row>
    <row r="7" spans="1:37" s="71" customFormat="1" ht="12.75">
      <c r="A7" s="75"/>
    </row>
    <row r="8" spans="1:37">
      <c r="A8" s="71" t="s">
        <v>93</v>
      </c>
      <c r="B8" s="76" t="str">
        <f>CONCATENATE(AA2," ",AB2," ",AC2," ",AD2)</f>
        <v xml:space="preserve">Rekapitulácia rozpočtu v EUR  </v>
      </c>
      <c r="G8" s="71"/>
    </row>
    <row r="9" spans="1:37">
      <c r="A9" s="77" t="s">
        <v>43</v>
      </c>
      <c r="B9" s="77" t="s">
        <v>29</v>
      </c>
      <c r="C9" s="77" t="s">
        <v>30</v>
      </c>
      <c r="D9" s="77" t="s">
        <v>31</v>
      </c>
      <c r="E9" s="71"/>
      <c r="F9" s="71"/>
      <c r="G9" s="71"/>
      <c r="AH9"/>
      <c r="AI9"/>
      <c r="AJ9"/>
      <c r="AK9"/>
    </row>
    <row r="10" spans="1:37">
      <c r="A10" s="78"/>
      <c r="B10" s="78"/>
      <c r="C10" s="78" t="s">
        <v>38</v>
      </c>
      <c r="D10" s="78"/>
      <c r="E10" s="71"/>
      <c r="F10" s="71"/>
      <c r="G10" s="71"/>
      <c r="AH10"/>
      <c r="AI10"/>
      <c r="AJ10"/>
      <c r="AK10"/>
    </row>
    <row r="11" spans="1:37">
      <c r="E11" s="71"/>
      <c r="F11" s="71"/>
      <c r="G11" s="71"/>
      <c r="AH11"/>
      <c r="AI11"/>
      <c r="AJ11"/>
      <c r="AK11"/>
    </row>
    <row r="12" spans="1:37">
      <c r="A12" s="71" t="s">
        <v>125</v>
      </c>
      <c r="B12" s="72">
        <f>Prehlad!H18</f>
        <v>0</v>
      </c>
      <c r="C12" s="72">
        <f>Prehlad!I18</f>
        <v>0</v>
      </c>
      <c r="D12" s="72">
        <f>Prehlad!J18</f>
        <v>0</v>
      </c>
      <c r="E12" s="71"/>
      <c r="F12" s="71"/>
      <c r="G12" s="71"/>
      <c r="AH12"/>
      <c r="AI12"/>
      <c r="AJ12"/>
      <c r="AK12"/>
    </row>
    <row r="13" spans="1:37">
      <c r="A13" s="71" t="s">
        <v>139</v>
      </c>
      <c r="B13" s="72">
        <f>Prehlad!H24</f>
        <v>0</v>
      </c>
      <c r="C13" s="72">
        <f>Prehlad!I24</f>
        <v>0</v>
      </c>
      <c r="D13" s="72">
        <f>Prehlad!J24</f>
        <v>0</v>
      </c>
      <c r="E13" s="71"/>
      <c r="F13" s="71"/>
      <c r="G13" s="71"/>
      <c r="AH13"/>
      <c r="AI13"/>
      <c r="AJ13"/>
      <c r="AK13"/>
    </row>
    <row r="14" spans="1:37">
      <c r="A14" s="71" t="s">
        <v>140</v>
      </c>
      <c r="B14" s="72">
        <f>Prehlad!H25</f>
        <v>0</v>
      </c>
      <c r="C14" s="72">
        <f>Prehlad!I25</f>
        <v>0</v>
      </c>
      <c r="D14" s="72">
        <f>Prehlad!J25</f>
        <v>0</v>
      </c>
      <c r="E14" s="71"/>
      <c r="F14" s="71"/>
      <c r="G14" s="71"/>
      <c r="AH14"/>
      <c r="AI14"/>
      <c r="AJ14"/>
      <c r="AK14"/>
    </row>
    <row r="15" spans="1:37">
      <c r="A15" s="71" t="s">
        <v>210</v>
      </c>
      <c r="B15" s="72">
        <f>Prehlad!H60</f>
        <v>0</v>
      </c>
      <c r="C15" s="72">
        <f>Prehlad!I60</f>
        <v>0</v>
      </c>
      <c r="D15" s="72">
        <f>Prehlad!J60</f>
        <v>0</v>
      </c>
      <c r="E15" s="71"/>
      <c r="F15" s="71"/>
      <c r="G15" s="71"/>
      <c r="AH15"/>
      <c r="AI15"/>
      <c r="AJ15"/>
      <c r="AK15"/>
    </row>
    <row r="16" spans="1:37">
      <c r="A16" s="71" t="s">
        <v>211</v>
      </c>
      <c r="B16" s="72">
        <f>Prehlad!H61</f>
        <v>0</v>
      </c>
      <c r="C16" s="72">
        <f>Prehlad!I61</f>
        <v>0</v>
      </c>
      <c r="D16" s="72">
        <f>Prehlad!J61</f>
        <v>0</v>
      </c>
      <c r="E16" s="71"/>
      <c r="F16" s="71"/>
      <c r="G16" s="71"/>
      <c r="AH16"/>
      <c r="AI16"/>
      <c r="AJ16"/>
      <c r="AK16"/>
    </row>
    <row r="17" spans="1:37">
      <c r="A17" s="71" t="s">
        <v>212</v>
      </c>
      <c r="B17" s="72">
        <f>Prehlad!H62</f>
        <v>0</v>
      </c>
      <c r="C17" s="72">
        <f>Prehlad!I62</f>
        <v>0</v>
      </c>
      <c r="D17" s="72">
        <f>Prehlad!J62</f>
        <v>0</v>
      </c>
      <c r="E17" s="71"/>
      <c r="F17" s="71"/>
      <c r="G17" s="71"/>
      <c r="AH17"/>
      <c r="AI17"/>
      <c r="AJ17"/>
      <c r="AK17"/>
    </row>
    <row r="18" spans="1:37">
      <c r="A18" s="71" t="s">
        <v>218</v>
      </c>
      <c r="B18" s="72">
        <f>Prehlad!H66</f>
        <v>0</v>
      </c>
      <c r="C18" s="72">
        <f>Prehlad!I66</f>
        <v>0</v>
      </c>
      <c r="D18" s="72">
        <f>Prehlad!J66</f>
        <v>0</v>
      </c>
      <c r="E18" s="71"/>
      <c r="F18" s="71"/>
      <c r="G18" s="71"/>
      <c r="AH18"/>
      <c r="AI18"/>
      <c r="AJ18"/>
      <c r="AK18"/>
    </row>
    <row r="19" spans="1:37">
      <c r="A19" s="71" t="s">
        <v>219</v>
      </c>
      <c r="B19" s="72">
        <f>Prehlad!H67</f>
        <v>0</v>
      </c>
      <c r="C19" s="72">
        <f>Prehlad!I67</f>
        <v>0</v>
      </c>
      <c r="D19" s="72">
        <f>Prehlad!J67</f>
        <v>0</v>
      </c>
      <c r="E19" s="71"/>
      <c r="F19" s="71"/>
      <c r="G19" s="71"/>
      <c r="AH19"/>
      <c r="AI19"/>
      <c r="AJ19"/>
      <c r="AK19"/>
    </row>
    <row r="20" spans="1:37">
      <c r="A20" s="71" t="s">
        <v>220</v>
      </c>
      <c r="B20" s="72">
        <f>Prehlad!H68</f>
        <v>0</v>
      </c>
      <c r="C20" s="72">
        <f>Prehlad!I68</f>
        <v>0</v>
      </c>
      <c r="D20" s="72">
        <f>Prehlad!J68</f>
        <v>0</v>
      </c>
      <c r="E20" s="71"/>
      <c r="F20" s="71"/>
      <c r="G20" s="71"/>
      <c r="AH20"/>
      <c r="AI20"/>
      <c r="AJ20"/>
      <c r="AK20"/>
    </row>
    <row r="21" spans="1:37">
      <c r="E21" s="71"/>
      <c r="F21" s="71"/>
      <c r="G21" s="71"/>
      <c r="AH21"/>
      <c r="AI21"/>
      <c r="AJ21"/>
      <c r="AK21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9"/>
  <sheetViews>
    <sheetView showGridLines="0" tabSelected="1" workbookViewId="0">
      <selection activeCell="R19" sqref="R19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94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2</v>
      </c>
      <c r="AA1" s="68" t="s">
        <v>3</v>
      </c>
      <c r="AB1" s="68" t="s">
        <v>4</v>
      </c>
      <c r="AC1" s="68" t="s">
        <v>5</v>
      </c>
      <c r="AD1" s="68" t="s">
        <v>6</v>
      </c>
    </row>
    <row r="2" spans="2:30" ht="18" customHeight="1">
      <c r="B2" s="4" t="s">
        <v>95</v>
      </c>
      <c r="C2" s="5"/>
      <c r="D2" s="5"/>
      <c r="E2" s="5"/>
      <c r="F2" s="5"/>
      <c r="G2" s="6" t="s">
        <v>44</v>
      </c>
      <c r="H2" s="5"/>
      <c r="I2" s="5"/>
      <c r="J2" s="6" t="s">
        <v>45</v>
      </c>
      <c r="K2" s="5"/>
      <c r="L2" s="5"/>
      <c r="M2" s="49"/>
      <c r="Z2" s="68" t="s">
        <v>10</v>
      </c>
      <c r="AA2" s="69" t="s">
        <v>46</v>
      </c>
      <c r="AB2" s="69" t="s">
        <v>12</v>
      </c>
      <c r="AC2" s="69"/>
      <c r="AD2" s="70"/>
    </row>
    <row r="3" spans="2:30" ht="18" customHeight="1">
      <c r="B3" s="7" t="s">
        <v>96</v>
      </c>
      <c r="C3" s="8"/>
      <c r="D3" s="8"/>
      <c r="E3" s="8"/>
      <c r="F3" s="8"/>
      <c r="G3" s="9" t="s">
        <v>97</v>
      </c>
      <c r="H3" s="8"/>
      <c r="I3" s="8"/>
      <c r="J3" s="9" t="s">
        <v>47</v>
      </c>
      <c r="K3" s="8"/>
      <c r="L3" s="8"/>
      <c r="M3" s="50"/>
      <c r="Z3" s="68" t="s">
        <v>14</v>
      </c>
      <c r="AA3" s="69" t="s">
        <v>48</v>
      </c>
      <c r="AB3" s="69" t="s">
        <v>12</v>
      </c>
      <c r="AC3" s="69" t="s">
        <v>16</v>
      </c>
      <c r="AD3" s="70" t="s">
        <v>17</v>
      </c>
    </row>
    <row r="4" spans="2:30" ht="18" customHeight="1">
      <c r="B4" s="10" t="s">
        <v>0</v>
      </c>
      <c r="C4" s="11"/>
      <c r="D4" s="11"/>
      <c r="E4" s="11"/>
      <c r="F4" s="11"/>
      <c r="G4" s="12"/>
      <c r="H4" s="11"/>
      <c r="I4" s="11"/>
      <c r="J4" s="12" t="s">
        <v>49</v>
      </c>
      <c r="K4" s="11" t="s">
        <v>98</v>
      </c>
      <c r="L4" s="11" t="s">
        <v>50</v>
      </c>
      <c r="M4" s="51"/>
      <c r="Z4" s="68" t="s">
        <v>18</v>
      </c>
      <c r="AA4" s="69" t="s">
        <v>51</v>
      </c>
      <c r="AB4" s="69" t="s">
        <v>12</v>
      </c>
      <c r="AC4" s="69"/>
      <c r="AD4" s="70"/>
    </row>
    <row r="5" spans="2:30" ht="18" customHeight="1">
      <c r="B5" s="4" t="s">
        <v>52</v>
      </c>
      <c r="C5" s="5"/>
      <c r="D5" s="5" t="s">
        <v>99</v>
      </c>
      <c r="E5" s="5"/>
      <c r="F5" s="5"/>
      <c r="G5" s="13" t="s">
        <v>100</v>
      </c>
      <c r="H5" s="5"/>
      <c r="I5" s="5"/>
      <c r="J5" s="5" t="s">
        <v>53</v>
      </c>
      <c r="K5" s="5"/>
      <c r="L5" s="5" t="s">
        <v>54</v>
      </c>
      <c r="M5" s="49"/>
      <c r="Z5" s="68" t="s">
        <v>20</v>
      </c>
      <c r="AA5" s="69" t="s">
        <v>48</v>
      </c>
      <c r="AB5" s="69" t="s">
        <v>12</v>
      </c>
      <c r="AC5" s="69" t="s">
        <v>16</v>
      </c>
      <c r="AD5" s="70" t="s">
        <v>17</v>
      </c>
    </row>
    <row r="6" spans="2:30" ht="18" customHeight="1">
      <c r="B6" s="7" t="s">
        <v>55</v>
      </c>
      <c r="C6" s="8"/>
      <c r="D6" s="8"/>
      <c r="E6" s="8"/>
      <c r="F6" s="8"/>
      <c r="G6" s="14"/>
      <c r="H6" s="8"/>
      <c r="I6" s="8"/>
      <c r="J6" s="8" t="s">
        <v>53</v>
      </c>
      <c r="K6" s="8"/>
      <c r="L6" s="8" t="s">
        <v>54</v>
      </c>
      <c r="M6" s="50"/>
    </row>
    <row r="7" spans="2:30" ht="18" customHeight="1">
      <c r="B7" s="10" t="s">
        <v>56</v>
      </c>
      <c r="C7" s="11"/>
      <c r="D7" s="11"/>
      <c r="E7" s="11"/>
      <c r="F7" s="11"/>
      <c r="G7" s="15"/>
      <c r="H7" s="11"/>
      <c r="I7" s="11"/>
      <c r="J7" s="11" t="s">
        <v>53</v>
      </c>
      <c r="K7" s="11"/>
      <c r="L7" s="11" t="s">
        <v>54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57</v>
      </c>
      <c r="C10" s="28" t="s">
        <v>58</v>
      </c>
      <c r="D10" s="29" t="s">
        <v>29</v>
      </c>
      <c r="E10" s="29" t="s">
        <v>59</v>
      </c>
      <c r="F10" s="30" t="s">
        <v>60</v>
      </c>
      <c r="G10" s="27" t="s">
        <v>61</v>
      </c>
      <c r="H10" s="114" t="s">
        <v>62</v>
      </c>
      <c r="I10" s="114"/>
      <c r="J10" s="27" t="s">
        <v>63</v>
      </c>
      <c r="K10" s="114" t="s">
        <v>64</v>
      </c>
      <c r="L10" s="114"/>
      <c r="M10" s="114"/>
    </row>
    <row r="11" spans="2:30" ht="18" customHeight="1">
      <c r="B11" s="31">
        <v>1</v>
      </c>
      <c r="C11" s="32" t="s">
        <v>65</v>
      </c>
      <c r="D11" s="102">
        <v>0</v>
      </c>
      <c r="E11" s="102">
        <v>0</v>
      </c>
      <c r="F11" s="103">
        <f>D11+E11</f>
        <v>0</v>
      </c>
      <c r="G11" s="31">
        <v>6</v>
      </c>
      <c r="H11" s="32" t="s">
        <v>101</v>
      </c>
      <c r="I11" s="103">
        <v>0</v>
      </c>
      <c r="J11" s="31">
        <v>11</v>
      </c>
      <c r="K11" s="54" t="s">
        <v>104</v>
      </c>
      <c r="L11" s="55">
        <v>0</v>
      </c>
      <c r="M11" s="103">
        <v>0</v>
      </c>
    </row>
    <row r="12" spans="2:30" ht="18" customHeight="1">
      <c r="B12" s="33">
        <v>2</v>
      </c>
      <c r="C12" s="34" t="s">
        <v>66</v>
      </c>
      <c r="D12" s="104">
        <v>0</v>
      </c>
      <c r="E12" s="104">
        <v>0</v>
      </c>
      <c r="F12" s="103">
        <v>0</v>
      </c>
      <c r="G12" s="33">
        <v>7</v>
      </c>
      <c r="H12" s="34" t="s">
        <v>102</v>
      </c>
      <c r="I12" s="105">
        <v>0</v>
      </c>
      <c r="J12" s="33">
        <v>12</v>
      </c>
      <c r="K12" s="56" t="s">
        <v>105</v>
      </c>
      <c r="L12" s="57">
        <v>0</v>
      </c>
      <c r="M12" s="105">
        <v>0</v>
      </c>
    </row>
    <row r="13" spans="2:30" ht="18" customHeight="1">
      <c r="B13" s="33">
        <v>3</v>
      </c>
      <c r="C13" s="34" t="s">
        <v>67</v>
      </c>
      <c r="D13" s="104">
        <v>0</v>
      </c>
      <c r="E13" s="104">
        <v>0</v>
      </c>
      <c r="F13" s="103">
        <f>D13+E13</f>
        <v>0</v>
      </c>
      <c r="G13" s="33">
        <v>8</v>
      </c>
      <c r="H13" s="34" t="s">
        <v>103</v>
      </c>
      <c r="I13" s="105">
        <v>0</v>
      </c>
      <c r="J13" s="33">
        <v>13</v>
      </c>
      <c r="K13" s="56" t="s">
        <v>106</v>
      </c>
      <c r="L13" s="57">
        <v>0</v>
      </c>
      <c r="M13" s="105">
        <v>0</v>
      </c>
    </row>
    <row r="14" spans="2:30" ht="18" customHeight="1">
      <c r="B14" s="33">
        <v>4</v>
      </c>
      <c r="C14" s="34" t="s">
        <v>68</v>
      </c>
      <c r="D14" s="104">
        <v>0</v>
      </c>
      <c r="E14" s="104">
        <v>0</v>
      </c>
      <c r="F14" s="106">
        <f>D14+E14</f>
        <v>0</v>
      </c>
      <c r="G14" s="33">
        <v>9</v>
      </c>
      <c r="H14" s="34" t="s">
        <v>0</v>
      </c>
      <c r="I14" s="105">
        <v>0</v>
      </c>
      <c r="J14" s="33">
        <v>14</v>
      </c>
      <c r="K14" s="56" t="s">
        <v>0</v>
      </c>
      <c r="L14" s="57">
        <v>0</v>
      </c>
      <c r="M14" s="105">
        <v>0</v>
      </c>
    </row>
    <row r="15" spans="2:30" ht="18" customHeight="1">
      <c r="B15" s="35">
        <v>5</v>
      </c>
      <c r="C15" s="36" t="s">
        <v>69</v>
      </c>
      <c r="D15" s="107">
        <f>SUM(D11:D14)</f>
        <v>0</v>
      </c>
      <c r="E15" s="108">
        <f>SUM(E11:E14)</f>
        <v>0</v>
      </c>
      <c r="F15" s="109">
        <f>SUM(F11:F14)</f>
        <v>0</v>
      </c>
      <c r="G15" s="37">
        <v>10</v>
      </c>
      <c r="H15" s="38" t="s">
        <v>70</v>
      </c>
      <c r="I15" s="109">
        <f>SUM(I11:I14)</f>
        <v>0</v>
      </c>
      <c r="J15" s="35">
        <v>15</v>
      </c>
      <c r="K15" s="58"/>
      <c r="L15" s="59" t="s">
        <v>71</v>
      </c>
      <c r="M15" s="109">
        <f>SUM(M11:M14)</f>
        <v>0</v>
      </c>
    </row>
    <row r="16" spans="2:30" ht="18" customHeight="1">
      <c r="B16" s="113" t="s">
        <v>72</v>
      </c>
      <c r="C16" s="113"/>
      <c r="D16" s="113"/>
      <c r="E16" s="113"/>
      <c r="F16" s="39"/>
      <c r="G16" s="115" t="s">
        <v>73</v>
      </c>
      <c r="H16" s="115"/>
      <c r="I16" s="115"/>
      <c r="J16" s="27" t="s">
        <v>74</v>
      </c>
      <c r="K16" s="114" t="s">
        <v>75</v>
      </c>
      <c r="L16" s="114"/>
      <c r="M16" s="114"/>
    </row>
    <row r="17" spans="2:13" ht="18" customHeight="1">
      <c r="B17" s="40"/>
      <c r="C17" s="41" t="s">
        <v>76</v>
      </c>
      <c r="D17" s="41"/>
      <c r="E17" s="41" t="s">
        <v>77</v>
      </c>
      <c r="F17" s="42"/>
      <c r="G17" s="40"/>
      <c r="H17" s="43"/>
      <c r="I17" s="60"/>
      <c r="J17" s="33">
        <v>16</v>
      </c>
      <c r="K17" s="56" t="s">
        <v>78</v>
      </c>
      <c r="L17" s="61"/>
      <c r="M17" s="105">
        <v>0</v>
      </c>
    </row>
    <row r="18" spans="2:13" ht="18" customHeight="1">
      <c r="B18" s="44"/>
      <c r="C18" s="43" t="s">
        <v>79</v>
      </c>
      <c r="D18" s="43"/>
      <c r="E18" s="43"/>
      <c r="F18" s="45"/>
      <c r="G18" s="44"/>
      <c r="H18" s="43" t="s">
        <v>76</v>
      </c>
      <c r="I18" s="60"/>
      <c r="J18" s="33">
        <v>17</v>
      </c>
      <c r="K18" s="56" t="s">
        <v>107</v>
      </c>
      <c r="L18" s="61"/>
      <c r="M18" s="105">
        <v>0</v>
      </c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108</v>
      </c>
      <c r="L19" s="61"/>
      <c r="M19" s="105">
        <v>0</v>
      </c>
    </row>
    <row r="20" spans="2:13" ht="18" customHeight="1">
      <c r="B20" s="44"/>
      <c r="C20" s="43"/>
      <c r="D20" s="43"/>
      <c r="E20" s="43"/>
      <c r="F20" s="45"/>
      <c r="G20" s="44"/>
      <c r="H20" s="41" t="s">
        <v>77</v>
      </c>
      <c r="I20" s="60"/>
      <c r="J20" s="33">
        <v>19</v>
      </c>
      <c r="K20" s="56" t="s">
        <v>0</v>
      </c>
      <c r="L20" s="61"/>
      <c r="M20" s="105">
        <v>0</v>
      </c>
    </row>
    <row r="21" spans="2:13" ht="18" customHeight="1">
      <c r="B21" s="40"/>
      <c r="C21" s="43"/>
      <c r="D21" s="43"/>
      <c r="E21" s="43"/>
      <c r="F21" s="43"/>
      <c r="G21" s="40"/>
      <c r="H21" s="43" t="s">
        <v>79</v>
      </c>
      <c r="I21" s="60"/>
      <c r="J21" s="35">
        <v>20</v>
      </c>
      <c r="K21" s="58"/>
      <c r="L21" s="59" t="s">
        <v>80</v>
      </c>
      <c r="M21" s="109">
        <f>SUM(M17:M20)</f>
        <v>0</v>
      </c>
    </row>
    <row r="22" spans="2:13" ht="18" customHeight="1">
      <c r="B22" s="113" t="s">
        <v>81</v>
      </c>
      <c r="C22" s="113"/>
      <c r="D22" s="113"/>
      <c r="E22" s="113"/>
      <c r="F22" s="39"/>
      <c r="G22" s="40"/>
      <c r="H22" s="43"/>
      <c r="I22" s="60"/>
      <c r="J22" s="27" t="s">
        <v>82</v>
      </c>
      <c r="K22" s="114" t="s">
        <v>83</v>
      </c>
      <c r="L22" s="114"/>
      <c r="M22" s="114"/>
    </row>
    <row r="23" spans="2:13" ht="18" customHeight="1">
      <c r="B23" s="40"/>
      <c r="C23" s="41" t="s">
        <v>76</v>
      </c>
      <c r="D23" s="41"/>
      <c r="E23" s="41" t="s">
        <v>77</v>
      </c>
      <c r="F23" s="42"/>
      <c r="G23" s="40"/>
      <c r="H23" s="43"/>
      <c r="I23" s="60"/>
      <c r="J23" s="31">
        <v>21</v>
      </c>
      <c r="K23" s="54"/>
      <c r="L23" s="62" t="s">
        <v>84</v>
      </c>
      <c r="M23" s="103">
        <f>ROUND(F15,2)+I15+M15+M21</f>
        <v>0</v>
      </c>
    </row>
    <row r="24" spans="2:13" ht="18" customHeight="1">
      <c r="B24" s="44"/>
      <c r="C24" s="43" t="s">
        <v>79</v>
      </c>
      <c r="D24" s="43"/>
      <c r="E24" s="43"/>
      <c r="F24" s="45"/>
      <c r="G24" s="40"/>
      <c r="H24" s="43"/>
      <c r="I24" s="60"/>
      <c r="J24" s="33">
        <v>22</v>
      </c>
      <c r="K24" s="56" t="s">
        <v>109</v>
      </c>
      <c r="L24" s="110">
        <f>M23-L25</f>
        <v>0</v>
      </c>
      <c r="M24" s="105">
        <f>ROUND((L24*20)/100,2)</f>
        <v>0</v>
      </c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110</v>
      </c>
      <c r="L25" s="110">
        <f>SUMIF(Prehlad!O76:O9999,0,Prehlad!J11:J9999)</f>
        <v>0</v>
      </c>
      <c r="M25" s="105">
        <f>ROUND((L25*0)/100,1)</f>
        <v>0</v>
      </c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85</v>
      </c>
      <c r="M26" s="109">
        <f>M23+M24+M25</f>
        <v>0</v>
      </c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86</v>
      </c>
      <c r="K27" s="65" t="s">
        <v>111</v>
      </c>
      <c r="L27" s="66"/>
      <c r="M27" s="67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Lukáš Štefánik</cp:lastModifiedBy>
  <cp:revision>2</cp:revision>
  <cp:lastPrinted>2019-05-20T14:23:00Z</cp:lastPrinted>
  <dcterms:created xsi:type="dcterms:W3CDTF">1999-04-06T07:39:00Z</dcterms:created>
  <dcterms:modified xsi:type="dcterms:W3CDTF">2021-06-18T10:21:39Z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